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<sst xmlns="http://schemas.openxmlformats.org/spreadsheetml/2006/main" count="26" uniqueCount="21">
  <si>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</si>
  <si>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</si>
  <si>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</si>
  <si>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</si>
  <si>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</si>
  <si>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</si>
  <si>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</si>
  <si>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</si>
  <si>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</si>
  <si>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</si>
  <si>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</si>
  <si>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</si>
  <si>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</si>
  <si>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</si>
  <si>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</si>
  <si>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</si>
  <si>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</si>
  <si>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</si>
  <si>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</si>
  <si>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</si>
  <si>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ΤΟΝ ΙΟΥΛΙΟ ΤΟΥ 2019 ΚΑΙ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</si>
</sst>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19" borderId="10" xfId="0" applyFont="1" applyFill="1" applyBorder="1" applyAlignment="1">
      <alignment wrapText="1"/>
    </xf>
    <xf numFmtId="9" fontId="12" fillId="19" borderId="13" xfId="57" applyFont="1" applyFill="1" applyBorder="1" applyAlignment="1">
      <alignment/>
    </xf>
    <xf numFmtId="1" fontId="12" fillId="19" borderId="13" xfId="57" applyNumberFormat="1" applyFont="1" applyFill="1" applyBorder="1" applyAlignment="1">
      <alignment/>
    </xf>
    <xf numFmtId="9" fontId="12" fillId="19" borderId="14" xfId="57" applyFont="1" applyFill="1" applyBorder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zoomScale="75" zoomScaleNormal="75" zoomScalePageLayoutView="0" workbookViewId="0" topLeftCell="A1">
      <selection activeCell="AA15" sqref="AA15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7.00390625" style="0" customWidth="1"/>
  </cols>
  <sheetData>
    <row r="1" spans="1:37" ht="15">
      <c r="A1" s="36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3" t="s">
        <v>0</v>
      </c>
      <c r="C4" s="44"/>
      <c r="D4" s="44"/>
      <c r="E4" s="44"/>
      <c r="F4" s="44"/>
      <c r="G4" s="45"/>
      <c r="H4" s="48" t="s">
        <v>16</v>
      </c>
      <c r="I4" s="48"/>
      <c r="J4" s="48"/>
      <c r="K4" s="48"/>
      <c r="L4" s="48"/>
      <c r="M4" s="48"/>
      <c r="N4" s="43" t="s">
        <v>19</v>
      </c>
      <c r="O4" s="44"/>
      <c r="P4" s="44"/>
      <c r="Q4" s="44"/>
      <c r="R4" s="44"/>
      <c r="S4" s="45"/>
      <c r="T4" s="48" t="s">
        <v>1</v>
      </c>
      <c r="U4" s="48"/>
      <c r="V4" s="48"/>
      <c r="W4" s="48"/>
      <c r="X4" s="48"/>
      <c r="Y4" s="48"/>
      <c r="Z4" s="48" t="s">
        <v>2</v>
      </c>
      <c r="AA4" s="48"/>
      <c r="AB4" s="48"/>
      <c r="AC4" s="48"/>
      <c r="AD4" s="48"/>
      <c r="AE4" s="48"/>
      <c r="AF4" s="48" t="s">
        <v>3</v>
      </c>
      <c r="AG4" s="48"/>
      <c r="AH4" s="48"/>
      <c r="AI4" s="48"/>
      <c r="AJ4" s="48"/>
      <c r="AK4" s="51"/>
    </row>
    <row r="5" spans="1:37" ht="15">
      <c r="A5" s="7"/>
      <c r="B5" s="46">
        <v>2019</v>
      </c>
      <c r="C5" s="47"/>
      <c r="D5" s="46">
        <v>2020</v>
      </c>
      <c r="E5" s="47"/>
      <c r="F5" s="46" t="s">
        <v>4</v>
      </c>
      <c r="G5" s="47"/>
      <c r="H5" s="46">
        <v>2019</v>
      </c>
      <c r="I5" s="47"/>
      <c r="J5" s="46">
        <v>2020</v>
      </c>
      <c r="K5" s="47"/>
      <c r="L5" s="49" t="s">
        <v>4</v>
      </c>
      <c r="M5" s="49"/>
      <c r="N5" s="46">
        <v>2019</v>
      </c>
      <c r="O5" s="47"/>
      <c r="P5" s="46">
        <v>2020</v>
      </c>
      <c r="Q5" s="47"/>
      <c r="R5" s="46" t="s">
        <v>4</v>
      </c>
      <c r="S5" s="47"/>
      <c r="T5" s="46">
        <v>2019</v>
      </c>
      <c r="U5" s="47"/>
      <c r="V5" s="46">
        <v>2020</v>
      </c>
      <c r="W5" s="47"/>
      <c r="X5" s="49" t="s">
        <v>4</v>
      </c>
      <c r="Y5" s="49"/>
      <c r="Z5" s="46">
        <v>2019</v>
      </c>
      <c r="AA5" s="47"/>
      <c r="AB5" s="46">
        <v>2020</v>
      </c>
      <c r="AC5" s="47"/>
      <c r="AD5" s="49" t="s">
        <v>4</v>
      </c>
      <c r="AE5" s="49"/>
      <c r="AF5" s="46">
        <v>2019</v>
      </c>
      <c r="AG5" s="47"/>
      <c r="AH5" s="46">
        <v>2020</v>
      </c>
      <c r="AI5" s="47"/>
      <c r="AJ5" s="49" t="s">
        <v>4</v>
      </c>
      <c r="AK5" s="52"/>
    </row>
    <row r="6" spans="1:39" ht="26.25" customHeight="1">
      <c r="A6" s="9" t="s">
        <v>8</v>
      </c>
      <c r="B6" s="20">
        <v>6552</v>
      </c>
      <c r="C6" s="19">
        <f>B6/B14</f>
        <v>0.8010759261523414</v>
      </c>
      <c r="D6" s="20">
        <v>7113</v>
      </c>
      <c r="E6" s="19">
        <f>D6/D14</f>
        <v>0.7846662989520132</v>
      </c>
      <c r="F6" s="21">
        <f aca="true" t="shared" si="0" ref="F6:F14">D6-B6</f>
        <v>561</v>
      </c>
      <c r="G6" s="19">
        <f aca="true" t="shared" si="1" ref="G6:G14">F6/B6</f>
        <v>0.08562271062271062</v>
      </c>
      <c r="H6" s="20">
        <v>563</v>
      </c>
      <c r="I6" s="19">
        <f>H6/H14</f>
        <v>0.842814371257485</v>
      </c>
      <c r="J6" s="20">
        <v>2678</v>
      </c>
      <c r="K6" s="19">
        <f>J6/J14</f>
        <v>0.4772767777579754</v>
      </c>
      <c r="L6" s="21">
        <f aca="true" t="shared" si="2" ref="L6:L14">J6-H6</f>
        <v>2115</v>
      </c>
      <c r="M6" s="19">
        <f aca="true" t="shared" si="3" ref="M6:M14">L6/H6</f>
        <v>3.7566607460035524</v>
      </c>
      <c r="N6" s="20">
        <v>2708</v>
      </c>
      <c r="O6" s="19">
        <f>N6/N14</f>
        <v>0.8037993469872365</v>
      </c>
      <c r="P6" s="20">
        <v>4130</v>
      </c>
      <c r="Q6" s="19">
        <f>P6/P14</f>
        <v>0.7314913212894084</v>
      </c>
      <c r="R6" s="21">
        <f>P6-N6</f>
        <v>1422</v>
      </c>
      <c r="S6" s="19">
        <f>R6/N6</f>
        <v>0.5251107828655834</v>
      </c>
      <c r="T6" s="20">
        <v>4968</v>
      </c>
      <c r="U6" s="19">
        <f>T6/T14</f>
        <v>0.7784393607019743</v>
      </c>
      <c r="V6" s="20">
        <v>5699</v>
      </c>
      <c r="W6" s="19">
        <f>V6/V14</f>
        <v>0.7283067092651757</v>
      </c>
      <c r="X6" s="21">
        <f>V6-T6</f>
        <v>731</v>
      </c>
      <c r="Y6" s="19">
        <f>X6/T6</f>
        <v>0.1471417069243156</v>
      </c>
      <c r="Z6" s="20">
        <v>1290</v>
      </c>
      <c r="AA6" s="19">
        <f>Z6/Z14</f>
        <v>0.6502016129032258</v>
      </c>
      <c r="AB6" s="20">
        <v>2071</v>
      </c>
      <c r="AC6" s="19">
        <f>AB6/AB14</f>
        <v>0.4971195391262602</v>
      </c>
      <c r="AD6" s="21">
        <f>AB6-Z6</f>
        <v>781</v>
      </c>
      <c r="AE6" s="19">
        <f>AD6/Z6</f>
        <v>0.6054263565891473</v>
      </c>
      <c r="AF6" s="21">
        <f aca="true" t="shared" si="4" ref="AF6:AF14">SUM(B6,H6,N6,T6,Z6)</f>
        <v>16081</v>
      </c>
      <c r="AG6" s="19">
        <f>AF6/AF14</f>
        <v>0.7813137693129919</v>
      </c>
      <c r="AH6" s="21">
        <f>SUM(D6,J6,P6,V6,AB6)</f>
        <v>21691</v>
      </c>
      <c r="AI6" s="22">
        <f>AH6/AH14</f>
        <v>0.6712778138829574</v>
      </c>
      <c r="AJ6" s="21">
        <f>AH6-AF6</f>
        <v>5610</v>
      </c>
      <c r="AK6" s="23">
        <f>AJ6/AF6</f>
        <v>0.34885890180958895</v>
      </c>
      <c r="AL6" s="1"/>
      <c r="AM6" s="1"/>
    </row>
    <row r="7" spans="1:39" ht="26.25" customHeight="1">
      <c r="A7" s="10" t="s">
        <v>6</v>
      </c>
      <c r="B7" s="20">
        <v>864</v>
      </c>
      <c r="C7" s="19">
        <f>B7/B14</f>
        <v>0.10563638586624281</v>
      </c>
      <c r="D7" s="20">
        <v>1128</v>
      </c>
      <c r="E7" s="19">
        <f>D7/D14</f>
        <v>0.124434638720353</v>
      </c>
      <c r="F7" s="21">
        <f t="shared" si="0"/>
        <v>264</v>
      </c>
      <c r="G7" s="19">
        <f t="shared" si="1"/>
        <v>0.3055555555555556</v>
      </c>
      <c r="H7" s="20">
        <v>76</v>
      </c>
      <c r="I7" s="19">
        <f>H7/H14</f>
        <v>0.11377245508982035</v>
      </c>
      <c r="J7" s="20">
        <v>2508</v>
      </c>
      <c r="K7" s="19">
        <f>J7/J14</f>
        <v>0.4469791481019426</v>
      </c>
      <c r="L7" s="21">
        <f t="shared" si="2"/>
        <v>2432</v>
      </c>
      <c r="M7" s="19">
        <f t="shared" si="3"/>
        <v>32</v>
      </c>
      <c r="N7" s="20">
        <v>435</v>
      </c>
      <c r="O7" s="19">
        <f>N7/N14</f>
        <v>0.12911843276936777</v>
      </c>
      <c r="P7" s="20">
        <v>1039</v>
      </c>
      <c r="Q7" s="19">
        <f>P7/P14</f>
        <v>0.18402408784980517</v>
      </c>
      <c r="R7" s="21">
        <f aca="true" t="shared" si="5" ref="R7:R14">P7-N7</f>
        <v>604</v>
      </c>
      <c r="S7" s="19">
        <f aca="true" t="shared" si="6" ref="S7:S14">R7/N7</f>
        <v>1.3885057471264368</v>
      </c>
      <c r="T7" s="20">
        <v>779</v>
      </c>
      <c r="U7" s="19">
        <f>T7/T14</f>
        <v>0.12206204951425885</v>
      </c>
      <c r="V7" s="20">
        <v>1291</v>
      </c>
      <c r="W7" s="19">
        <f>V7/V14</f>
        <v>0.16498402555910543</v>
      </c>
      <c r="X7" s="21">
        <f aca="true" t="shared" si="7" ref="X7:X14">V7-T7</f>
        <v>512</v>
      </c>
      <c r="Y7" s="19">
        <f aca="true" t="shared" si="8" ref="Y7:Y14">X7/T7</f>
        <v>0.6572528883183568</v>
      </c>
      <c r="Z7" s="20">
        <v>251</v>
      </c>
      <c r="AA7" s="19">
        <f>Z7/Z14</f>
        <v>0.12651209677419356</v>
      </c>
      <c r="AB7" s="20">
        <v>1269</v>
      </c>
      <c r="AC7" s="19">
        <f>AB7/AB14</f>
        <v>0.30460873739798366</v>
      </c>
      <c r="AD7" s="21">
        <f aca="true" t="shared" si="9" ref="AD7:AD14">AB7-Z7</f>
        <v>1018</v>
      </c>
      <c r="AE7" s="19">
        <f aca="true" t="shared" si="10" ref="AE7:AE14">AD7/Z7</f>
        <v>4.055776892430279</v>
      </c>
      <c r="AF7" s="21">
        <f t="shared" si="4"/>
        <v>2405</v>
      </c>
      <c r="AG7" s="19">
        <f>AF7/AF14</f>
        <v>0.11684967447284035</v>
      </c>
      <c r="AH7" s="21">
        <f aca="true" t="shared" si="11" ref="AH7:AH13">SUM(D7,J7,P7,V7,AB7)</f>
        <v>7235</v>
      </c>
      <c r="AI7" s="22">
        <f>AH7/AH14</f>
        <v>0.2239036920125027</v>
      </c>
      <c r="AJ7" s="21">
        <f aca="true" t="shared" si="12" ref="AJ7:AJ14">AH7-AF7</f>
        <v>4830</v>
      </c>
      <c r="AK7" s="23">
        <f aca="true" t="shared" si="13" ref="AK7:AK14">AJ7/AF7</f>
        <v>2.008316008316008</v>
      </c>
      <c r="AL7" s="1"/>
      <c r="AM7" s="1"/>
    </row>
    <row r="8" spans="1:39" ht="18" customHeight="1">
      <c r="A8" s="10" t="s">
        <v>7</v>
      </c>
      <c r="B8" s="20">
        <v>217</v>
      </c>
      <c r="C8" s="19">
        <f>B8/B14</f>
        <v>0.02653136080205404</v>
      </c>
      <c r="D8" s="20">
        <v>229</v>
      </c>
      <c r="E8" s="19">
        <f>D8/D14</f>
        <v>0.02526199669056812</v>
      </c>
      <c r="F8" s="21">
        <f t="shared" si="0"/>
        <v>12</v>
      </c>
      <c r="G8" s="19">
        <f t="shared" si="1"/>
        <v>0.055299539170506916</v>
      </c>
      <c r="H8" s="20">
        <v>8</v>
      </c>
      <c r="I8" s="19">
        <f>H8/H14</f>
        <v>0.011976047904191617</v>
      </c>
      <c r="J8" s="20">
        <v>61</v>
      </c>
      <c r="K8" s="19">
        <f>J8/J14</f>
        <v>0.010871502405988238</v>
      </c>
      <c r="L8" s="21">
        <f t="shared" si="2"/>
        <v>53</v>
      </c>
      <c r="M8" s="19">
        <f t="shared" si="3"/>
        <v>6.625</v>
      </c>
      <c r="N8" s="20">
        <v>54</v>
      </c>
      <c r="O8" s="19">
        <f>N8/N14</f>
        <v>0.016028495102404273</v>
      </c>
      <c r="P8" s="20">
        <v>87</v>
      </c>
      <c r="Q8" s="19">
        <f>P8/P14</f>
        <v>0.015409139213602551</v>
      </c>
      <c r="R8" s="21">
        <f t="shared" si="5"/>
        <v>33</v>
      </c>
      <c r="S8" s="19">
        <f t="shared" si="6"/>
        <v>0.6111111111111112</v>
      </c>
      <c r="T8" s="20">
        <v>93</v>
      </c>
      <c r="U8" s="19">
        <f>T8/T14</f>
        <v>0.014572234409276089</v>
      </c>
      <c r="V8" s="20">
        <v>148</v>
      </c>
      <c r="W8" s="19">
        <f>V8/V14</f>
        <v>0.01891373801916933</v>
      </c>
      <c r="X8" s="21">
        <f t="shared" si="7"/>
        <v>55</v>
      </c>
      <c r="Y8" s="19">
        <f t="shared" si="8"/>
        <v>0.5913978494623656</v>
      </c>
      <c r="Z8" s="20">
        <v>141</v>
      </c>
      <c r="AA8" s="19">
        <f>Z8/Z14</f>
        <v>0.07106854838709678</v>
      </c>
      <c r="AB8" s="20">
        <v>148</v>
      </c>
      <c r="AC8" s="19">
        <f>AB8/AB14</f>
        <v>0.035525684109457514</v>
      </c>
      <c r="AD8" s="21">
        <f t="shared" si="9"/>
        <v>7</v>
      </c>
      <c r="AE8" s="19">
        <f t="shared" si="10"/>
        <v>0.04964539007092199</v>
      </c>
      <c r="AF8" s="21">
        <f t="shared" si="4"/>
        <v>513</v>
      </c>
      <c r="AG8" s="19">
        <f>AF8/AF14</f>
        <v>0.024924691477990476</v>
      </c>
      <c r="AH8" s="21">
        <f t="shared" si="11"/>
        <v>673</v>
      </c>
      <c r="AI8" s="22">
        <f>AH8/AH14</f>
        <v>0.020827530715192027</v>
      </c>
      <c r="AJ8" s="21">
        <f t="shared" si="12"/>
        <v>160</v>
      </c>
      <c r="AK8" s="23">
        <f t="shared" si="13"/>
        <v>0.31189083820662766</v>
      </c>
      <c r="AL8" s="1"/>
      <c r="AM8" s="1"/>
    </row>
    <row r="9" spans="1:39" s="13" customFormat="1" ht="29.25" customHeight="1">
      <c r="A9" s="32" t="s">
        <v>13</v>
      </c>
      <c r="B9" s="53">
        <f>SUM(B7,B8)</f>
        <v>1081</v>
      </c>
      <c r="C9" s="33">
        <f>B9/B14</f>
        <v>0.13216774666829686</v>
      </c>
      <c r="D9" s="53">
        <f>SUM(D7,D8)</f>
        <v>1357</v>
      </c>
      <c r="E9" s="33">
        <f>D9/D14</f>
        <v>0.14969663541092113</v>
      </c>
      <c r="F9" s="34">
        <f t="shared" si="0"/>
        <v>276</v>
      </c>
      <c r="G9" s="33">
        <f t="shared" si="1"/>
        <v>0.2553191489361702</v>
      </c>
      <c r="H9" s="53">
        <f>SUM(H7,H8)</f>
        <v>84</v>
      </c>
      <c r="I9" s="33">
        <f>H9/H14</f>
        <v>0.12574850299401197</v>
      </c>
      <c r="J9" s="53">
        <f>SUM(J7,J8)</f>
        <v>2569</v>
      </c>
      <c r="K9" s="33">
        <f>J9/J14</f>
        <v>0.45785065050793083</v>
      </c>
      <c r="L9" s="34">
        <f t="shared" si="2"/>
        <v>2485</v>
      </c>
      <c r="M9" s="33">
        <f t="shared" si="3"/>
        <v>29.583333333333332</v>
      </c>
      <c r="N9" s="53">
        <f>SUM(N7,N8)</f>
        <v>489</v>
      </c>
      <c r="O9" s="33">
        <f>N9/N14</f>
        <v>0.14514692787177205</v>
      </c>
      <c r="P9" s="53">
        <f>SUM(P7,P8)</f>
        <v>1126</v>
      </c>
      <c r="Q9" s="33">
        <f>P9/P14</f>
        <v>0.19943322706340771</v>
      </c>
      <c r="R9" s="34">
        <f t="shared" si="5"/>
        <v>637</v>
      </c>
      <c r="S9" s="33">
        <f t="shared" si="6"/>
        <v>1.3026584867075666</v>
      </c>
      <c r="T9" s="53">
        <f>SUM(T7,T8)</f>
        <v>872</v>
      </c>
      <c r="U9" s="33">
        <f>T9/T14</f>
        <v>0.13663428392353494</v>
      </c>
      <c r="V9" s="53">
        <f>SUM(V7,V8)</f>
        <v>1439</v>
      </c>
      <c r="W9" s="33">
        <f>V9/V14</f>
        <v>0.18389776357827475</v>
      </c>
      <c r="X9" s="34">
        <f t="shared" si="7"/>
        <v>567</v>
      </c>
      <c r="Y9" s="33">
        <f t="shared" si="8"/>
        <v>0.6502293577981652</v>
      </c>
      <c r="Z9" s="53">
        <f>SUM(Z7,Z8)</f>
        <v>392</v>
      </c>
      <c r="AA9" s="33">
        <f>Z9/Z14</f>
        <v>0.1975806451612903</v>
      </c>
      <c r="AB9" s="53">
        <f>SUM(AB7,AB8)</f>
        <v>1417</v>
      </c>
      <c r="AC9" s="33">
        <f>AB9/AB14</f>
        <v>0.34013442150744116</v>
      </c>
      <c r="AD9" s="34">
        <f t="shared" si="9"/>
        <v>1025</v>
      </c>
      <c r="AE9" s="33">
        <f t="shared" si="10"/>
        <v>2.614795918367347</v>
      </c>
      <c r="AF9" s="34">
        <f t="shared" si="4"/>
        <v>2918</v>
      </c>
      <c r="AG9" s="33">
        <f>AF9/AF14</f>
        <v>0.14177436595083082</v>
      </c>
      <c r="AH9" s="34">
        <f>SUM(D9,J9,P9,V9,AB9)</f>
        <v>7908</v>
      </c>
      <c r="AI9" s="33">
        <f>AH9/AH14</f>
        <v>0.24473122272769474</v>
      </c>
      <c r="AJ9" s="34">
        <f t="shared" si="12"/>
        <v>4990</v>
      </c>
      <c r="AK9" s="35">
        <f t="shared" si="13"/>
        <v>1.7100753941055518</v>
      </c>
      <c r="AL9" s="12"/>
      <c r="AM9" s="12"/>
    </row>
    <row r="10" spans="1:39" s="31" customFormat="1" ht="17.25" customHeight="1">
      <c r="A10" s="9" t="s">
        <v>9</v>
      </c>
      <c r="B10" s="30">
        <v>40</v>
      </c>
      <c r="C10" s="19">
        <f>B10/B14</f>
        <v>0.004890573419733464</v>
      </c>
      <c r="D10" s="30">
        <v>38</v>
      </c>
      <c r="E10" s="19">
        <f>D10/D14</f>
        <v>0.004191947049089906</v>
      </c>
      <c r="F10" s="21">
        <f t="shared" si="0"/>
        <v>-2</v>
      </c>
      <c r="G10" s="19">
        <f t="shared" si="1"/>
        <v>-0.05</v>
      </c>
      <c r="H10" s="30">
        <v>10</v>
      </c>
      <c r="I10" s="19">
        <f>H10/H14</f>
        <v>0.014970059880239521</v>
      </c>
      <c r="J10" s="30">
        <v>55</v>
      </c>
      <c r="K10" s="19">
        <f>J10/J14</f>
        <v>0.009802174300481198</v>
      </c>
      <c r="L10" s="21">
        <f t="shared" si="2"/>
        <v>45</v>
      </c>
      <c r="M10" s="19">
        <f t="shared" si="3"/>
        <v>4.5</v>
      </c>
      <c r="N10" s="30">
        <v>17</v>
      </c>
      <c r="O10" s="19">
        <f>N10/N14</f>
        <v>0.0050460077174235675</v>
      </c>
      <c r="P10" s="30">
        <v>25</v>
      </c>
      <c r="Q10" s="19">
        <f>P10/P14</f>
        <v>0.004427913567127169</v>
      </c>
      <c r="R10" s="21">
        <f t="shared" si="5"/>
        <v>8</v>
      </c>
      <c r="S10" s="19">
        <f t="shared" si="6"/>
        <v>0.47058823529411764</v>
      </c>
      <c r="T10" s="30">
        <v>26</v>
      </c>
      <c r="U10" s="19">
        <f>T10/T14</f>
        <v>0.00407395800689439</v>
      </c>
      <c r="V10" s="30">
        <v>25</v>
      </c>
      <c r="W10" s="19">
        <f>V10/V14</f>
        <v>0.003194888178913738</v>
      </c>
      <c r="X10" s="21">
        <f t="shared" si="7"/>
        <v>-1</v>
      </c>
      <c r="Y10" s="19">
        <f t="shared" si="8"/>
        <v>-0.038461538461538464</v>
      </c>
      <c r="Z10" s="30">
        <v>8</v>
      </c>
      <c r="AA10" s="19">
        <f>Z10/Z14</f>
        <v>0.004032258064516129</v>
      </c>
      <c r="AB10" s="30">
        <v>212</v>
      </c>
      <c r="AC10" s="19">
        <f>AB10/AB14</f>
        <v>0.050888142102736435</v>
      </c>
      <c r="AD10" s="21">
        <f t="shared" si="9"/>
        <v>204</v>
      </c>
      <c r="AE10" s="19">
        <f t="shared" si="10"/>
        <v>25.5</v>
      </c>
      <c r="AF10" s="21">
        <f t="shared" si="4"/>
        <v>101</v>
      </c>
      <c r="AG10" s="19">
        <f>AF10/AF14</f>
        <v>0.004907200466426975</v>
      </c>
      <c r="AH10" s="21">
        <f t="shared" si="11"/>
        <v>355</v>
      </c>
      <c r="AI10" s="22">
        <f>AH10/AH14</f>
        <v>0.010986290347538143</v>
      </c>
      <c r="AJ10" s="21">
        <f t="shared" si="12"/>
        <v>254</v>
      </c>
      <c r="AK10" s="23">
        <f t="shared" si="13"/>
        <v>2.514851485148515</v>
      </c>
      <c r="AL10" s="1"/>
      <c r="AM10" s="1"/>
    </row>
    <row r="11" spans="1:39" s="13" customFormat="1" ht="21.75" customHeight="1">
      <c r="A11" s="37" t="s">
        <v>10</v>
      </c>
      <c r="B11" s="20">
        <v>350</v>
      </c>
      <c r="C11" s="39">
        <f>B11/B14</f>
        <v>0.042792517422667806</v>
      </c>
      <c r="D11" s="38">
        <v>410</v>
      </c>
      <c r="E11" s="39">
        <f>D11/D14</f>
        <v>0.04522890237175951</v>
      </c>
      <c r="F11" s="40">
        <f t="shared" si="0"/>
        <v>60</v>
      </c>
      <c r="G11" s="39">
        <f t="shared" si="1"/>
        <v>0.17142857142857143</v>
      </c>
      <c r="H11" s="20">
        <v>11</v>
      </c>
      <c r="I11" s="39">
        <f>H11/H14</f>
        <v>0.016467065868263474</v>
      </c>
      <c r="J11" s="38">
        <v>300</v>
      </c>
      <c r="K11" s="39">
        <f>J11/J14</f>
        <v>0.053466405275351986</v>
      </c>
      <c r="L11" s="40">
        <f t="shared" si="2"/>
        <v>289</v>
      </c>
      <c r="M11" s="39">
        <f t="shared" si="3"/>
        <v>26.272727272727273</v>
      </c>
      <c r="N11" s="20">
        <v>130</v>
      </c>
      <c r="O11" s="39">
        <f>N11/N14</f>
        <v>0.0385871178391214</v>
      </c>
      <c r="P11" s="38">
        <v>320</v>
      </c>
      <c r="Q11" s="39">
        <f>P11/P14</f>
        <v>0.05667729365922777</v>
      </c>
      <c r="R11" s="40">
        <f t="shared" si="5"/>
        <v>190</v>
      </c>
      <c r="S11" s="39">
        <f t="shared" si="6"/>
        <v>1.4615384615384615</v>
      </c>
      <c r="T11" s="20">
        <v>294</v>
      </c>
      <c r="U11" s="39">
        <f>T11/T14</f>
        <v>0.04606706361642118</v>
      </c>
      <c r="V11" s="38">
        <v>466</v>
      </c>
      <c r="W11" s="39">
        <f>V11/V14</f>
        <v>0.05955271565495208</v>
      </c>
      <c r="X11" s="40">
        <f t="shared" si="7"/>
        <v>172</v>
      </c>
      <c r="Y11" s="39">
        <f t="shared" si="8"/>
        <v>0.5850340136054422</v>
      </c>
      <c r="Z11" s="20">
        <v>57</v>
      </c>
      <c r="AA11" s="39">
        <f>Z11/Z14</f>
        <v>0.028729838709677418</v>
      </c>
      <c r="AB11" s="38">
        <v>220</v>
      </c>
      <c r="AC11" s="39">
        <f>AB11/AB14</f>
        <v>0.052808449351896304</v>
      </c>
      <c r="AD11" s="40">
        <f t="shared" si="9"/>
        <v>163</v>
      </c>
      <c r="AE11" s="39">
        <f t="shared" si="10"/>
        <v>2.8596491228070176</v>
      </c>
      <c r="AF11" s="40">
        <f t="shared" si="4"/>
        <v>842</v>
      </c>
      <c r="AG11" s="39">
        <f>AF11/AF14</f>
        <v>0.04090953260130211</v>
      </c>
      <c r="AH11" s="40">
        <f t="shared" si="11"/>
        <v>1716</v>
      </c>
      <c r="AI11" s="41">
        <f>AH11/AH14</f>
        <v>0.053105561229226626</v>
      </c>
      <c r="AJ11" s="40">
        <f t="shared" si="12"/>
        <v>874</v>
      </c>
      <c r="AK11" s="42">
        <f t="shared" si="13"/>
        <v>1.0380047505938241</v>
      </c>
      <c r="AL11" s="12"/>
      <c r="AM11" s="12"/>
    </row>
    <row r="12" spans="1:39" ht="58.5" customHeight="1">
      <c r="A12" s="9" t="s">
        <v>11</v>
      </c>
      <c r="B12" s="20">
        <v>101</v>
      </c>
      <c r="C12" s="19">
        <f>B12/B14</f>
        <v>0.012348697884826995</v>
      </c>
      <c r="D12" s="20">
        <v>85</v>
      </c>
      <c r="E12" s="19">
        <f>D12/D14</f>
        <v>0.009376723662437948</v>
      </c>
      <c r="F12" s="21">
        <f t="shared" si="0"/>
        <v>-16</v>
      </c>
      <c r="G12" s="19">
        <f t="shared" si="1"/>
        <v>-0.15841584158415842</v>
      </c>
      <c r="H12" s="20">
        <v>0</v>
      </c>
      <c r="I12" s="19">
        <f>H12/H14</f>
        <v>0</v>
      </c>
      <c r="J12" s="20">
        <v>4</v>
      </c>
      <c r="K12" s="19">
        <f>J12/J14</f>
        <v>0.0007128854036713598</v>
      </c>
      <c r="L12" s="21">
        <f t="shared" si="2"/>
        <v>4</v>
      </c>
      <c r="M12" s="19" t="e">
        <f t="shared" si="3"/>
        <v>#DIV/0!</v>
      </c>
      <c r="N12" s="20">
        <v>9</v>
      </c>
      <c r="O12" s="19">
        <f>N12/N14</f>
        <v>0.0026714158504007124</v>
      </c>
      <c r="P12" s="20">
        <v>24</v>
      </c>
      <c r="Q12" s="19">
        <f>P12/P14</f>
        <v>0.004250797024442083</v>
      </c>
      <c r="R12" s="21">
        <f t="shared" si="5"/>
        <v>15</v>
      </c>
      <c r="S12" s="19">
        <f t="shared" si="6"/>
        <v>1.6666666666666667</v>
      </c>
      <c r="T12" s="20">
        <v>184</v>
      </c>
      <c r="U12" s="19">
        <f>T12/T14</f>
        <v>0.028831087433406455</v>
      </c>
      <c r="V12" s="20">
        <v>158</v>
      </c>
      <c r="W12" s="19">
        <f>V12/V14</f>
        <v>0.020191693290734825</v>
      </c>
      <c r="X12" s="21">
        <f t="shared" si="7"/>
        <v>-26</v>
      </c>
      <c r="Y12" s="19">
        <f t="shared" si="8"/>
        <v>-0.14130434782608695</v>
      </c>
      <c r="Z12" s="20">
        <v>215</v>
      </c>
      <c r="AA12" s="19">
        <f>Z12/Z14</f>
        <v>0.10836693548387097</v>
      </c>
      <c r="AB12" s="20">
        <v>230</v>
      </c>
      <c r="AC12" s="19">
        <f>AB12/AB14</f>
        <v>0.055208833413346134</v>
      </c>
      <c r="AD12" s="21">
        <f t="shared" si="9"/>
        <v>15</v>
      </c>
      <c r="AE12" s="19">
        <f t="shared" si="10"/>
        <v>0.06976744186046512</v>
      </c>
      <c r="AF12" s="21">
        <f t="shared" si="4"/>
        <v>509</v>
      </c>
      <c r="AG12" s="19">
        <f>AF12/AF14</f>
        <v>0.024730346905062678</v>
      </c>
      <c r="AH12" s="21">
        <f t="shared" si="11"/>
        <v>501</v>
      </c>
      <c r="AI12" s="22">
        <f>AH12/AH14</f>
        <v>0.015504595673567914</v>
      </c>
      <c r="AJ12" s="21">
        <f t="shared" si="12"/>
        <v>-8</v>
      </c>
      <c r="AK12" s="23">
        <f t="shared" si="13"/>
        <v>-0.015717092337917484</v>
      </c>
      <c r="AL12" s="1"/>
      <c r="AM12" s="1"/>
    </row>
    <row r="13" spans="1:39" ht="46.5" customHeight="1">
      <c r="A13" s="9" t="s">
        <v>12</v>
      </c>
      <c r="B13" s="20">
        <v>55</v>
      </c>
      <c r="C13" s="19">
        <f>B13/B14</f>
        <v>0.0067245384521335124</v>
      </c>
      <c r="D13" s="20">
        <v>62</v>
      </c>
      <c r="E13" s="19">
        <f>D13/D14</f>
        <v>0.006839492553778268</v>
      </c>
      <c r="F13" s="21">
        <f t="shared" si="0"/>
        <v>7</v>
      </c>
      <c r="G13" s="19">
        <f t="shared" si="1"/>
        <v>0.12727272727272726</v>
      </c>
      <c r="H13" s="20">
        <v>0</v>
      </c>
      <c r="I13" s="19">
        <f>H13/H14</f>
        <v>0</v>
      </c>
      <c r="J13" s="20">
        <v>5</v>
      </c>
      <c r="K13" s="19">
        <f>J13/J14</f>
        <v>0.0008911067545891997</v>
      </c>
      <c r="L13" s="21">
        <f t="shared" si="2"/>
        <v>5</v>
      </c>
      <c r="M13" s="19" t="e">
        <f t="shared" si="3"/>
        <v>#DIV/0!</v>
      </c>
      <c r="N13" s="20">
        <v>16</v>
      </c>
      <c r="O13" s="19">
        <f>N13/N14</f>
        <v>0.004749183734045711</v>
      </c>
      <c r="P13" s="20">
        <v>21</v>
      </c>
      <c r="Q13" s="19">
        <f>P13/P14</f>
        <v>0.0037194473963868225</v>
      </c>
      <c r="R13" s="21">
        <f t="shared" si="5"/>
        <v>5</v>
      </c>
      <c r="S13" s="19">
        <f t="shared" si="6"/>
        <v>0.3125</v>
      </c>
      <c r="T13" s="20">
        <v>38</v>
      </c>
      <c r="U13" s="19">
        <f>T13/T14</f>
        <v>0.005954246317768724</v>
      </c>
      <c r="V13" s="20">
        <v>38</v>
      </c>
      <c r="W13" s="19">
        <f>V13/V14</f>
        <v>0.0048562300319488815</v>
      </c>
      <c r="X13" s="21">
        <f t="shared" si="7"/>
        <v>0</v>
      </c>
      <c r="Y13" s="19">
        <f t="shared" si="8"/>
        <v>0</v>
      </c>
      <c r="Z13" s="20">
        <v>22</v>
      </c>
      <c r="AA13" s="19">
        <f>Z13/Z14</f>
        <v>0.011088709677419355</v>
      </c>
      <c r="AB13" s="20">
        <v>16</v>
      </c>
      <c r="AC13" s="19">
        <f>AB13/AB14</f>
        <v>0.003840614498319731</v>
      </c>
      <c r="AD13" s="21">
        <f t="shared" si="9"/>
        <v>-6</v>
      </c>
      <c r="AE13" s="19">
        <f t="shared" si="10"/>
        <v>-0.2727272727272727</v>
      </c>
      <c r="AF13" s="21">
        <f t="shared" si="4"/>
        <v>131</v>
      </c>
      <c r="AG13" s="19">
        <f>AF13/AF14</f>
        <v>0.0063647847633854825</v>
      </c>
      <c r="AH13" s="21">
        <f t="shared" si="11"/>
        <v>142</v>
      </c>
      <c r="AI13" s="22">
        <f>AH13/AH14</f>
        <v>0.004394516139015257</v>
      </c>
      <c r="AJ13" s="21">
        <f t="shared" si="12"/>
        <v>11</v>
      </c>
      <c r="AK13" s="23">
        <f t="shared" si="13"/>
        <v>0.08396946564885496</v>
      </c>
      <c r="AL13" s="1"/>
      <c r="AM13" s="1"/>
    </row>
    <row r="14" spans="1:39" ht="15.75" thickBot="1">
      <c r="A14" s="11" t="s">
        <v>5</v>
      </c>
      <c r="B14" s="24">
        <f>SUM(B6:B8,B10:B13)</f>
        <v>8179</v>
      </c>
      <c r="C14" s="25">
        <f>B14/B14</f>
        <v>1</v>
      </c>
      <c r="D14" s="24">
        <f>SUM(D6:D8,D10:D13)</f>
        <v>9065</v>
      </c>
      <c r="E14" s="25">
        <f>D14/D14</f>
        <v>1</v>
      </c>
      <c r="F14" s="26">
        <f t="shared" si="0"/>
        <v>886</v>
      </c>
      <c r="G14" s="27">
        <f t="shared" si="1"/>
        <v>0.10832620124709622</v>
      </c>
      <c r="H14" s="29">
        <f>SUM(H6:H8,H10:H13)</f>
        <v>668</v>
      </c>
      <c r="I14" s="25">
        <f>H14/H14</f>
        <v>1</v>
      </c>
      <c r="J14" s="24">
        <f>SUM(J6:J8,J10:J13)</f>
        <v>5611</v>
      </c>
      <c r="K14" s="25">
        <f>J14/J14</f>
        <v>1</v>
      </c>
      <c r="L14" s="26">
        <f t="shared" si="2"/>
        <v>4943</v>
      </c>
      <c r="M14" s="27">
        <f t="shared" si="3"/>
        <v>7.399700598802395</v>
      </c>
      <c r="N14" s="29">
        <f>SUM(N6:N8,N10:N13)</f>
        <v>3369</v>
      </c>
      <c r="O14" s="25">
        <f>N14/N14</f>
        <v>1</v>
      </c>
      <c r="P14" s="24">
        <f>SUM(P6:P8,P10:P13)</f>
        <v>5646</v>
      </c>
      <c r="Q14" s="25">
        <f>P14/P14</f>
        <v>1</v>
      </c>
      <c r="R14" s="26">
        <f t="shared" si="5"/>
        <v>2277</v>
      </c>
      <c r="S14" s="27">
        <f t="shared" si="6"/>
        <v>0.6758682101513802</v>
      </c>
      <c r="T14" s="29">
        <f>SUM(T10:T13,T6:T8)</f>
        <v>6382</v>
      </c>
      <c r="U14" s="25">
        <f>T14/T14</f>
        <v>1</v>
      </c>
      <c r="V14" s="24">
        <f>SUM(V6:V8,V10:V13)</f>
        <v>7825</v>
      </c>
      <c r="W14" s="25">
        <f>V14/V14</f>
        <v>1</v>
      </c>
      <c r="X14" s="26">
        <f t="shared" si="7"/>
        <v>1443</v>
      </c>
      <c r="Y14" s="27">
        <f t="shared" si="8"/>
        <v>0.22610466938263868</v>
      </c>
      <c r="Z14" s="29">
        <f>SUM(Z10:Z13,Z6:Z8)</f>
        <v>1984</v>
      </c>
      <c r="AA14" s="25">
        <f>Z14/Z14</f>
        <v>1</v>
      </c>
      <c r="AB14" s="24">
        <f>SUM(AB6:AB8,AB10:AB13)</f>
        <v>4166</v>
      </c>
      <c r="AC14" s="25">
        <f>AB14/AB14</f>
        <v>1</v>
      </c>
      <c r="AD14" s="26">
        <f t="shared" si="9"/>
        <v>2182</v>
      </c>
      <c r="AE14" s="27">
        <f t="shared" si="10"/>
        <v>1.0997983870967742</v>
      </c>
      <c r="AF14" s="26">
        <f t="shared" si="4"/>
        <v>20582</v>
      </c>
      <c r="AG14" s="25">
        <f>AF14/AF14</f>
        <v>1</v>
      </c>
      <c r="AH14" s="26">
        <f>SUM(D14,J14,P14,V14,AB14)</f>
        <v>32313</v>
      </c>
      <c r="AI14" s="25">
        <f>AH14/AH14</f>
        <v>1</v>
      </c>
      <c r="AJ14" s="26">
        <f t="shared" si="12"/>
        <v>11731</v>
      </c>
      <c r="AK14" s="28">
        <f t="shared" si="13"/>
        <v>0.5699640462540083</v>
      </c>
      <c r="AL14" s="1"/>
      <c r="AM14" s="1"/>
    </row>
    <row r="15" spans="1:37" ht="21.75" customHeight="1">
      <c r="A15" s="50" t="s">
        <v>17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"/>
      <c r="S15" s="1"/>
      <c r="U15" s="1"/>
      <c r="V15" s="1"/>
      <c r="W15" s="1"/>
      <c r="X15" s="1"/>
      <c r="Y15" s="1"/>
      <c r="AA15" s="1"/>
      <c r="AB15" s="1"/>
      <c r="AC15" s="1"/>
      <c r="AD15" s="1"/>
      <c r="AE15" s="1"/>
      <c r="AF15" s="1"/>
      <c r="AG15" s="1"/>
      <c r="AH15" s="1"/>
      <c r="AI15" s="3"/>
      <c r="AJ15" s="1"/>
      <c r="AK15" s="1"/>
    </row>
    <row r="16" spans="1:27" ht="15">
      <c r="A16" s="4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/>
      <c r="O16" s="1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C17" s="1"/>
      <c r="D17" s="1"/>
      <c r="E17" s="1"/>
      <c r="F17" s="1"/>
      <c r="N17"/>
      <c r="O17" s="1"/>
      <c r="P17" s="6" t="s">
        <v>14</v>
      </c>
      <c r="Q17" s="1"/>
      <c r="S17" s="1"/>
      <c r="T17" s="1"/>
      <c r="U17" s="1"/>
      <c r="V17" s="1"/>
      <c r="W17" s="1"/>
      <c r="X17" s="1"/>
      <c r="Y17" s="1"/>
      <c r="Z17" s="1"/>
      <c r="AA17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5:Q15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2020-08-07T09:34:26Z</cp:lastPrinted>
  <dcterms:created xsi:type="dcterms:W3CDTF">2011-02-02T11:32:10Z</dcterms:created>
  <dcterms:modified xsi:type="dcterms:W3CDTF">2020-08-07T09:34:35Z</dcterms:modified>
  <cp:category/>
  <cp:version/>
  <cp:contentType/>
  <cp:contentStatus/>
</cp:coreProperties>
</file>